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агери" sheetId="1" state="visible" r:id="rId2"/>
    <sheet name="Оборудване" sheetId="2" state="visible" r:id="rId3"/>
    <sheet name="Консумативи" sheetId="3" state="visible" r:id="rId4"/>
    <sheet name="Обща стойност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<sst xmlns="http://schemas.openxmlformats.org/spreadsheetml/2006/main" count="57" uniqueCount="52">
  <si>
    <t xml:space="preserve">Цена за провеждане на 4 лагера с продължителност 2 дни</t>
  </si>
  <si>
    <t xml:space="preserve">Пътни</t>
  </si>
  <si>
    <t xml:space="preserve">Гориво/количество</t>
  </si>
  <si>
    <t xml:space="preserve">Разстояние/км</t>
  </si>
  <si>
    <t xml:space="preserve">Гориво/цена</t>
  </si>
  <si>
    <t xml:space="preserve">Коли</t>
  </si>
  <si>
    <t xml:space="preserve">Общо</t>
  </si>
  <si>
    <t xml:space="preserve">Приложен е файл с бюджета и разпределението му.</t>
  </si>
  <si>
    <t xml:space="preserve">Количество</t>
  </si>
  <si>
    <t xml:space="preserve">Ед. Цена</t>
  </si>
  <si>
    <t xml:space="preserve">Сайт на търговеца</t>
  </si>
  <si>
    <t xml:space="preserve">Zoom F6 MultiTrack Field Recorder</t>
  </si>
  <si>
    <t xml:space="preserve">https://magazin.photosynthesis.bg/bg/68503-audio-rekorder-zoom-f6-multitrack-field.html</t>
  </si>
  <si>
    <t xml:space="preserve">Zoom F3 Multitrack Field Recorder</t>
  </si>
  <si>
    <t xml:space="preserve">https://magazin.photosynthesis.bg/bg/74399-audio-rekorder-zoom-f3-multitrack-field.html</t>
  </si>
  <si>
    <t xml:space="preserve">Парабола</t>
  </si>
  <si>
    <t xml:space="preserve">https://batsound.com/</t>
  </si>
  <si>
    <t xml:space="preserve">Зарядна станция</t>
  </si>
  <si>
    <t xml:space="preserve">https://elimex.bg/product/85926-barzo-zarqdno-ustrojstwo-xtar-vc4sl-lcd-display-li-ion-ni-mh-usb-type-c-qc3-0</t>
  </si>
  <si>
    <t xml:space="preserve">Акумулаторни батерии</t>
  </si>
  <si>
    <t xml:space="preserve">https://www.emag.bg/prezarezhdashti-baterii-gp-recyko-aa-2600-mah-4-broja-gprhc272e001/pd/DB8CF0MBM/</t>
  </si>
  <si>
    <t xml:space="preserve">Bat detector</t>
  </si>
  <si>
    <t xml:space="preserve">https://batsound.com/product/d200-ultrasound-detector/</t>
  </si>
  <si>
    <t xml:space="preserve">* цената на параболата е 715 лв. (SEK 4100) без ДДС, изготвена след запитване по имейл</t>
  </si>
  <si>
    <t xml:space="preserve">Ентомологични материали</t>
  </si>
  <si>
    <t xml:space="preserve">Code</t>
  </si>
  <si>
    <t xml:space="preserve">Item</t>
  </si>
  <si>
    <t xml:space="preserve">Euro</t>
  </si>
  <si>
    <t xml:space="preserve">BGN</t>
  </si>
  <si>
    <t xml:space="preserve">Quantities</t>
  </si>
  <si>
    <t xml:space="preserve">Total/LEV</t>
  </si>
  <si>
    <t xml:space="preserve">EUR</t>
  </si>
  <si>
    <t xml:space="preserve">IPB 002 </t>
  </si>
  <si>
    <t xml:space="preserve">Insect Pins - Black No2 length 38 mm, Ø 0,45 mm</t>
  </si>
  <si>
    <t xml:space="preserve">GBP 8x4</t>
  </si>
  <si>
    <t xml:space="preserve">Glue Boards Paper - 8 x 4 mm, 100 pcs.</t>
  </si>
  <si>
    <t xml:space="preserve">GBP 11x5</t>
  </si>
  <si>
    <t xml:space="preserve">Glue Boards Paper - 11 x 5 mm, 100 pcs.</t>
  </si>
  <si>
    <t xml:space="preserve">GBP 14x6</t>
  </si>
  <si>
    <t xml:space="preserve">Glue Boards Paper - 14 x 6 mm</t>
  </si>
  <si>
    <t xml:space="preserve">GBP 16x6 </t>
  </si>
  <si>
    <t xml:space="preserve">Glue Boards Paper - 16 x 6 mm</t>
  </si>
  <si>
    <t xml:space="preserve">IGP 030</t>
  </si>
  <si>
    <t xml:space="preserve">Poly-vinyl alcohol based transparent glue,
treated with anti-fungal substance, 30 ml jar</t>
  </si>
  <si>
    <t xml:space="preserve">BWO 003 </t>
  </si>
  <si>
    <t xml:space="preserve">Wooden insect box - 30 x 40 x 5,5 cm</t>
  </si>
  <si>
    <t xml:space="preserve">Postage</t>
  </si>
  <si>
    <t xml:space="preserve">http://www.insectnet.eu/preparation_collecting.php#kleje</t>
  </si>
  <si>
    <t xml:space="preserve">* цената за доставка е ориентировъчна</t>
  </si>
  <si>
    <t xml:space="preserve">Оборудване</t>
  </si>
  <si>
    <t xml:space="preserve">Консумативи</t>
  </si>
  <si>
    <t xml:space="preserve">Командировъчни/пътни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</si>
</sst>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#,##0.00"/>
    <numFmt numFmtId="167" formatCode="0.00"/>
  </numFmts>
  <fonts count="9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</font>
    <font>
      <sz val="11"/>
      <name val="Calibri"/>
      <family val="2"/>
    </font>
    <font>
      <b val="true"/>
      <sz val="11"/>
      <name val="Calibri"/>
      <family val="2"/>
    </font>
    <font>
      <u val="single"/>
      <sz val="11"/>
      <color rgb="FF0563C1"/>
      <name val="Calibri"/>
      <family val="2"/>
    </font>
    <font>
      <sz val="11"/>
      <color rgb="FF2021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dxfs count="4">
    <dxf>
      <fill>
        <patternFill patternType="solid">
          <fgColor rgb="00FFFFFF"/>
        </patternFill>
      </fill>
    </dxf>
    <dxf>
      <fill>
        <patternFill patternType="solid">
          <fgColor rgb="FF3D3D3D"/>
          <bgColor rgb="FFFFFFFF"/>
        </patternFill>
      </fill>
    </dxf>
    <dxf>
      <fill>
        <patternFill patternType="solid">
          <fgColor rgb="FF92D050"/>
        </patternFill>
      </fill>
    </dxf>
    <dxf>
      <fill>
        <patternFill patternType="solid">
          <fgColor rgb="FF0563C1"/>
        </patternFill>
      </fill>
    </dxf>
  </dxf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12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le1" displayName="Table1" ref="A2:F11" headerRowCount="1" totalsRowCount="0" totalsRowShown="0">
  <autoFilter ref="A2:F11"/>
  <tableColumns count="6">
    <tableColumn id="1" name="Code"/>
    <tableColumn id="2" name="Item"/>
    <tableColumn id="3" name="Euro"/>
    <tableColumn id="4" name="BGN"/>
    <tableColumn id="5" name="Quantities"/>
    <tableColumn id="6" name="Total/LEV"/>
  </tableColumns>
</table>
</file>

<file path=xl/tables/table2.xml><?xml version="1.0" encoding="utf-8"?>
<table xmlns="http://schemas.openxmlformats.org/spreadsheetml/2006/main" id="2" name="Table2" displayName="Table2" ref="A1:E8" headerRowCount="1" totalsRowCount="0" totalsRowShown="0">
  <autoFilter ref="A1:E8"/>
  <tableColumns count="5">
    <tableColumn id="1" name="Приложен е файл с бюджета и разпределението му."/>
    <tableColumn id="2" name="Количество"/>
    <tableColumn id="3" name="Ед. Цена"/>
    <tableColumn id="4" name="Общо"/>
    <tableColumn id="5" name="Сайт на търговеца"/>
  </tableColumns>
</tabl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magazin.photosynthesis.bg/bg/68503-audio-rekorder-zoom-f6-multitrack-field.html" TargetMode="External"/><Relationship Id="rId2" Type="http://schemas.openxmlformats.org/officeDocument/2006/relationships/hyperlink" Target="https://magazin.photosynthesis.bg/bg/74399-audio-rekorder-zoom-f3-multitrack-field.html" TargetMode="External"/><Relationship Id="rId3" Type="http://schemas.openxmlformats.org/officeDocument/2006/relationships/hyperlink" Target="https://batsound.com/" TargetMode="External"/><Relationship Id="rId4" Type="http://schemas.openxmlformats.org/officeDocument/2006/relationships/hyperlink" Target="https://elimex.bg/product/85926-barzo-zarqdno-ustrojstwo-xtar-vc4sl-lcd-display-li-ion-ni-mh-usb-type-c-qc3-0" TargetMode="External"/><Relationship Id="rId5" Type="http://schemas.openxmlformats.org/officeDocument/2006/relationships/hyperlink" Target="https://www.emag.bg/prezarezhdashti-baterii-gp-recyko-aa-2600-mah-4-broja-gprhc272e001/pd/DB8CF0MBM/" TargetMode="External"/><Relationship Id="rId6" Type="http://schemas.openxmlformats.org/officeDocument/2006/relationships/hyperlink" Target="https://batsound.com/product/d200-ultrasound-detector/" TargetMode="External"/><Relationship Id="rId7" Type="http://schemas.openxmlformats.org/officeDocument/2006/relationships/table" Target="../tables/table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://www.insectnet.eu/preparation_collecting.php" TargetMode="External"/><Relationship Id="rId2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2" activeCellId="0" sqref="A12"/>
    </sheetView>
  </sheetViews>
  <sheetFormatPr defaultColWidth="8.5390625" defaultRowHeight="13.8" zeroHeight="false" outlineLevelRow="0" outlineLevelCol="0"/>
  <cols>
    <col collapsed="false" customWidth="true" hidden="false" outlineLevel="0" max="1" min="1" style="0" width="19"/>
    <col collapsed="false" customWidth="true" hidden="false" outlineLevel="0" max="2" min="2" style="0" width="17"/>
    <col collapsed="false" customWidth="true" hidden="false" outlineLevel="0" max="3" min="3" style="0" width="12.71"/>
    <col collapsed="false" customWidth="true" hidden="false" outlineLevel="0" max="4" min="4" style="0" width="6.28"/>
  </cols>
  <sheetData>
    <row r="1" customFormat="false" ht="29.25" hidden="false" customHeight="true" outlineLevel="0" collapsed="false">
      <c r="A1" s="1" t="s">
        <v>0</v>
      </c>
      <c r="B1" s="2"/>
      <c r="C1" s="2"/>
      <c r="D1" s="2"/>
    </row>
    <row r="3" customFormat="false" ht="13.8" hidden="false" customHeight="false" outlineLevel="0" collapsed="false">
      <c r="A3" s="3" t="s">
        <v>1</v>
      </c>
      <c r="B3" s="4"/>
      <c r="C3" s="4"/>
      <c r="D3" s="4"/>
      <c r="E3" s="5"/>
    </row>
    <row r="4" customFormat="false" ht="13.8" hidden="false" customHeight="false" outlineLevel="0" collapsed="false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</row>
    <row r="5" customFormat="false" ht="13.8" hidden="false" customHeight="false" outlineLevel="0" collapsed="false">
      <c r="A5" s="9" t="n">
        <v>120</v>
      </c>
      <c r="B5" s="10" t="n">
        <v>900</v>
      </c>
      <c r="C5" s="10" t="n">
        <v>107.1</v>
      </c>
      <c r="D5" s="10" t="n">
        <v>8</v>
      </c>
      <c r="E5" s="11" t="n">
        <f aca="false">C5*D5</f>
        <v>856.8</v>
      </c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ColWidth="8.5390625" defaultRowHeight="13.8" zeroHeight="false" outlineLevelRow="0" outlineLevelCol="0"/>
  <cols>
    <col collapsed="false" customWidth="true" hidden="false" outlineLevel="0" max="1" min="1" style="0" width="40.85"/>
    <col collapsed="false" customWidth="true" hidden="false" outlineLevel="0" max="2" min="2" style="0" width="13.71"/>
    <col collapsed="false" customWidth="true" hidden="false" outlineLevel="0" max="3" min="3" style="0" width="11.14"/>
    <col collapsed="false" customWidth="true" hidden="false" outlineLevel="0" max="5" min="5" style="0" width="103.43"/>
  </cols>
  <sheetData>
    <row r="1" customFormat="false" ht="28.35" hidden="false" customHeight="false" outlineLevel="0" collapsed="false">
      <c r="A1" s="12" t="s">
        <v>7</v>
      </c>
      <c r="B1" s="13" t="s">
        <v>8</v>
      </c>
      <c r="C1" s="13" t="s">
        <v>9</v>
      </c>
      <c r="D1" s="13" t="s">
        <v>6</v>
      </c>
      <c r="E1" s="13" t="s">
        <v>10</v>
      </c>
    </row>
    <row r="2" customFormat="false" ht="14.9" hidden="false" customHeight="false" outlineLevel="0" collapsed="false">
      <c r="A2" s="0" t="s">
        <v>11</v>
      </c>
      <c r="B2" s="0" t="n">
        <v>1</v>
      </c>
      <c r="C2" s="14" t="n">
        <v>1699</v>
      </c>
      <c r="D2" s="0" t="n">
        <f aca="false">C2*1</f>
        <v>1699</v>
      </c>
      <c r="E2" s="15" t="s">
        <v>12</v>
      </c>
    </row>
    <row r="3" customFormat="false" ht="14.9" hidden="false" customHeight="false" outlineLevel="0" collapsed="false">
      <c r="A3" s="0" t="s">
        <v>13</v>
      </c>
      <c r="B3" s="0" t="n">
        <v>1</v>
      </c>
      <c r="C3" s="16" t="n">
        <v>859</v>
      </c>
      <c r="D3" s="0" t="n">
        <f aca="false">C3*B3</f>
        <v>859</v>
      </c>
      <c r="E3" s="15" t="s">
        <v>14</v>
      </c>
    </row>
    <row r="4" customFormat="false" ht="14.9" hidden="false" customHeight="false" outlineLevel="0" collapsed="false">
      <c r="A4" s="0" t="s">
        <v>15</v>
      </c>
      <c r="B4" s="0" t="n">
        <v>1</v>
      </c>
      <c r="C4" s="16" t="n">
        <v>915</v>
      </c>
      <c r="D4" s="0" t="n">
        <v>915</v>
      </c>
      <c r="E4" s="15" t="s">
        <v>16</v>
      </c>
    </row>
    <row r="5" customFormat="false" ht="14.9" hidden="false" customHeight="false" outlineLevel="0" collapsed="false">
      <c r="A5" s="0" t="s">
        <v>17</v>
      </c>
      <c r="B5" s="0" t="n">
        <v>2</v>
      </c>
      <c r="C5" s="0" t="n">
        <v>59.9</v>
      </c>
      <c r="D5" s="0" t="n">
        <f aca="false">C5*B5</f>
        <v>119.8</v>
      </c>
      <c r="E5" s="15" t="s">
        <v>18</v>
      </c>
    </row>
    <row r="6" customFormat="false" ht="14.9" hidden="false" customHeight="false" outlineLevel="0" collapsed="false">
      <c r="A6" s="0" t="s">
        <v>19</v>
      </c>
      <c r="B6" s="0" t="n">
        <v>3</v>
      </c>
      <c r="C6" s="0" t="n">
        <v>27.83</v>
      </c>
      <c r="D6" s="0" t="n">
        <f aca="false">B6*C6</f>
        <v>83.49</v>
      </c>
      <c r="E6" s="15" t="s">
        <v>20</v>
      </c>
    </row>
    <row r="7" customFormat="false" ht="14.9" hidden="false" customHeight="false" outlineLevel="0" collapsed="false">
      <c r="A7" s="0" t="s">
        <v>21</v>
      </c>
      <c r="B7" s="0" t="n">
        <v>1</v>
      </c>
      <c r="C7" s="0" t="n">
        <v>680.9</v>
      </c>
      <c r="D7" s="0" t="n">
        <f aca="false">B7*C7</f>
        <v>680.9</v>
      </c>
      <c r="E7" s="15" t="s">
        <v>22</v>
      </c>
    </row>
    <row r="8" customFormat="false" ht="13.8" hidden="false" customHeight="false" outlineLevel="0" collapsed="false">
      <c r="C8" s="17" t="s">
        <v>6</v>
      </c>
      <c r="D8" s="18" t="n">
        <f aca="false">SUM(D2:D7)</f>
        <v>4357.19</v>
      </c>
    </row>
    <row r="13" customFormat="false" ht="13.8" hidden="false" customHeight="false" outlineLevel="0" collapsed="false">
      <c r="A13" s="0" t="s">
        <v>23</v>
      </c>
    </row>
  </sheetData>
  <hyperlinks>
    <hyperlink ref="E2" r:id="rId1" display="https://magazin.photosynthesis.bg/bg/68503-audio-rekorder-zoom-f6-multitrack-field.html"/>
    <hyperlink ref="E3" r:id="rId2" display="https://magazin.photosynthesis.bg/bg/74399-audio-rekorder-zoom-f3-multitrack-field.html"/>
    <hyperlink ref="E4" r:id="rId3" display="https://batsound.com/"/>
    <hyperlink ref="E5" r:id="rId4" display="https://elimex.bg/product/85926-barzo-zarqdno-ustrojstwo-xtar-vc4sl-lcd-display-li-ion-ni-mh-usb-type-c-qc3-0"/>
    <hyperlink ref="E6" r:id="rId5" display="https://www.emag.bg/prezarezhdashti-baterii-gp-recyko-aa-2600-mah-4-broja-gprhc272e001/pd/DB8CF0MBM/"/>
    <hyperlink ref="E7" r:id="rId6" display="https://batsound.com/product/d200-ultrasound-detector/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5" activeCellId="0" sqref="A15"/>
    </sheetView>
  </sheetViews>
  <sheetFormatPr defaultColWidth="8.5390625" defaultRowHeight="13.8" zeroHeight="false" outlineLevelRow="0" outlineLevelCol="0"/>
  <cols>
    <col collapsed="false" customWidth="true" hidden="false" outlineLevel="0" max="1" min="1" style="0" width="37.57"/>
    <col collapsed="false" customWidth="true" hidden="false" outlineLevel="0" max="2" min="2" style="0" width="55.28"/>
    <col collapsed="false" customWidth="true" hidden="false" outlineLevel="0" max="5" min="5" style="0" width="12.43"/>
    <col collapsed="false" customWidth="true" hidden="false" outlineLevel="0" max="6" min="6" style="0" width="11.57"/>
  </cols>
  <sheetData>
    <row r="1" customFormat="false" ht="17.25" hidden="false" customHeight="true" outlineLevel="0" collapsed="false">
      <c r="A1" s="19" t="s">
        <v>24</v>
      </c>
    </row>
    <row r="2" customFormat="false" ht="13.8" hidden="false" customHeight="false" outlineLevel="0" collapsed="false">
      <c r="A2" s="20" t="s">
        <v>25</v>
      </c>
      <c r="B2" s="20" t="s">
        <v>26</v>
      </c>
      <c r="C2" s="20" t="s">
        <v>27</v>
      </c>
      <c r="D2" s="20" t="s">
        <v>28</v>
      </c>
      <c r="E2" s="20" t="s">
        <v>29</v>
      </c>
      <c r="F2" s="20" t="s">
        <v>30</v>
      </c>
      <c r="L2" s="21" t="s">
        <v>31</v>
      </c>
    </row>
    <row r="3" customFormat="false" ht="13.8" hidden="false" customHeight="false" outlineLevel="0" collapsed="false">
      <c r="A3" s="22" t="s">
        <v>32</v>
      </c>
      <c r="B3" s="22" t="s">
        <v>33</v>
      </c>
      <c r="C3" s="23" t="n">
        <v>3.9</v>
      </c>
      <c r="D3" s="23" t="n">
        <f aca="false">C3*L3</f>
        <v>7.627737</v>
      </c>
      <c r="E3" s="22" t="n">
        <v>25</v>
      </c>
      <c r="F3" s="23" t="n">
        <f aca="false">Консумативи!$D3*Консумативи!$E3</f>
        <v>190.693425</v>
      </c>
      <c r="L3" s="24" t="n">
        <v>1.95583</v>
      </c>
    </row>
    <row r="4" customFormat="false" ht="13.8" hidden="false" customHeight="false" outlineLevel="0" collapsed="false">
      <c r="A4" s="22" t="s">
        <v>34</v>
      </c>
      <c r="B4" s="22" t="s">
        <v>35</v>
      </c>
      <c r="C4" s="23" t="n">
        <v>1.6</v>
      </c>
      <c r="D4" s="23" t="n">
        <f aca="false">C4*L3</f>
        <v>3.129328</v>
      </c>
      <c r="E4" s="22" t="n">
        <v>10</v>
      </c>
      <c r="F4" s="23" t="n">
        <f aca="false">D4*E4</f>
        <v>31.29328</v>
      </c>
      <c r="L4" s="25"/>
    </row>
    <row r="5" customFormat="false" ht="13.8" hidden="false" customHeight="false" outlineLevel="0" collapsed="false">
      <c r="A5" s="22" t="s">
        <v>36</v>
      </c>
      <c r="B5" s="22" t="s">
        <v>37</v>
      </c>
      <c r="C5" s="23" t="n">
        <v>1.6</v>
      </c>
      <c r="D5" s="23" t="n">
        <f aca="false">C5*L3</f>
        <v>3.129328</v>
      </c>
      <c r="E5" s="22" t="n">
        <v>10</v>
      </c>
      <c r="F5" s="23" t="n">
        <f aca="false">D5*E5</f>
        <v>31.29328</v>
      </c>
    </row>
    <row r="6" customFormat="false" ht="13.8" hidden="false" customHeight="false" outlineLevel="0" collapsed="false">
      <c r="A6" s="22" t="s">
        <v>38</v>
      </c>
      <c r="B6" s="22" t="s">
        <v>39</v>
      </c>
      <c r="C6" s="23" t="n">
        <v>1.6</v>
      </c>
      <c r="D6" s="23" t="n">
        <f aca="false">C6*L3</f>
        <v>3.129328</v>
      </c>
      <c r="E6" s="22" t="n">
        <v>10</v>
      </c>
      <c r="F6" s="23" t="n">
        <f aca="false">D6*E6</f>
        <v>31.29328</v>
      </c>
    </row>
    <row r="7" customFormat="false" ht="13.8" hidden="false" customHeight="false" outlineLevel="0" collapsed="false">
      <c r="A7" s="22" t="s">
        <v>40</v>
      </c>
      <c r="B7" s="22" t="s">
        <v>41</v>
      </c>
      <c r="C7" s="23" t="n">
        <v>1.6</v>
      </c>
      <c r="D7" s="23" t="n">
        <f aca="false">C7*L3</f>
        <v>3.129328</v>
      </c>
      <c r="E7" s="22" t="n">
        <v>10</v>
      </c>
      <c r="F7" s="23" t="n">
        <f aca="false">D7*E7</f>
        <v>31.29328</v>
      </c>
    </row>
    <row r="8" customFormat="false" ht="28.35" hidden="false" customHeight="false" outlineLevel="0" collapsed="false">
      <c r="A8" s="26" t="s">
        <v>42</v>
      </c>
      <c r="B8" s="27" t="s">
        <v>43</v>
      </c>
      <c r="C8" s="28" t="n">
        <v>2</v>
      </c>
      <c r="D8" s="28" t="n">
        <f aca="false">C8*L3</f>
        <v>3.91166</v>
      </c>
      <c r="E8" s="26" t="n">
        <v>2</v>
      </c>
      <c r="F8" s="28" t="n">
        <f aca="false">D8*E8</f>
        <v>7.82332</v>
      </c>
    </row>
    <row r="9" customFormat="false" ht="14.9" hidden="false" customHeight="false" outlineLevel="0" collapsed="false">
      <c r="A9" s="26" t="s">
        <v>44</v>
      </c>
      <c r="B9" s="27" t="s">
        <v>45</v>
      </c>
      <c r="C9" s="28" t="n">
        <v>27</v>
      </c>
      <c r="D9" s="28" t="n">
        <f aca="false">C9*L3</f>
        <v>52.80741</v>
      </c>
      <c r="E9" s="26" t="n">
        <v>10</v>
      </c>
      <c r="F9" s="28" t="n">
        <f aca="false">E9*D9</f>
        <v>528.0741</v>
      </c>
    </row>
    <row r="10" customFormat="false" ht="13.8" hidden="false" customHeight="false" outlineLevel="0" collapsed="false">
      <c r="A10" s="22"/>
      <c r="B10" s="22" t="s">
        <v>46</v>
      </c>
      <c r="C10" s="29" t="n">
        <v>40</v>
      </c>
      <c r="D10" s="30" t="n">
        <f aca="false">Консумативи!$C10*L3</f>
        <v>78.2332</v>
      </c>
      <c r="E10" s="30" t="n">
        <v>1</v>
      </c>
      <c r="F10" s="30" t="n">
        <f aca="false">Консумативи!$D10*Консумативи!$E10</f>
        <v>78.2332</v>
      </c>
    </row>
    <row r="11" customFormat="false" ht="13.8" hidden="false" customHeight="false" outlineLevel="0" collapsed="false">
      <c r="A11" s="22"/>
      <c r="B11" s="22"/>
      <c r="C11" s="22"/>
      <c r="D11" s="22"/>
      <c r="E11" s="31" t="s">
        <v>6</v>
      </c>
      <c r="F11" s="32" t="n">
        <f aca="false">SUM(F3:F10)</f>
        <v>929.997165</v>
      </c>
    </row>
    <row r="12" customFormat="false" ht="13.8" hidden="false" customHeight="false" outlineLevel="0" collapsed="false">
      <c r="A12" s="33"/>
      <c r="B12" s="33"/>
      <c r="C12" s="33"/>
      <c r="D12" s="33"/>
      <c r="E12" s="34"/>
      <c r="F12" s="35"/>
    </row>
    <row r="14" customFormat="false" ht="14.9" hidden="false" customHeight="false" outlineLevel="0" collapsed="false">
      <c r="A14" s="18" t="s">
        <v>10</v>
      </c>
      <c r="B14" s="36" t="s">
        <v>47</v>
      </c>
    </row>
    <row r="15" customFormat="false" ht="13.8" hidden="false" customHeight="false" outlineLevel="0" collapsed="false">
      <c r="A15" s="0" t="s">
        <v>48</v>
      </c>
    </row>
  </sheetData>
  <hyperlinks>
    <hyperlink ref="B14" r:id="rId1" location="kleje" display="http://www.insectnet.eu/preparation_collecting.php#kleje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C00000"/>
    <pageSetUpPr fitToPage="false"/>
  </sheetPr>
  <dimension ref="A1:C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ColWidth="8.5390625" defaultRowHeight="13.8" zeroHeight="false" outlineLevelRow="0" outlineLevelCol="0"/>
  <cols>
    <col collapsed="false" customWidth="true" hidden="false" outlineLevel="0" max="2" min="2" style="0" width="20.57"/>
  </cols>
  <sheetData>
    <row r="1" customFormat="false" ht="13.8" hidden="false" customHeight="false" outlineLevel="0" collapsed="false">
      <c r="A1" s="7" t="s">
        <v>49</v>
      </c>
      <c r="B1" s="7"/>
      <c r="C1" s="7" t="n">
        <f aca="false">Оборудване!D8</f>
        <v>4357.19</v>
      </c>
    </row>
    <row r="2" customFormat="false" ht="13.8" hidden="false" customHeight="false" outlineLevel="0" collapsed="false">
      <c r="A2" s="7" t="s">
        <v>50</v>
      </c>
      <c r="B2" s="7"/>
      <c r="C2" s="37" t="n">
        <f aca="false">Консумативи!F11</f>
        <v>929.997165</v>
      </c>
    </row>
    <row r="3" customFormat="false" ht="13.8" hidden="false" customHeight="false" outlineLevel="0" collapsed="false">
      <c r="A3" s="7" t="s">
        <v>51</v>
      </c>
      <c r="B3" s="7"/>
      <c r="C3" s="37" t="n">
        <v>856.8</v>
      </c>
    </row>
    <row r="4" customFormat="false" ht="13.8" hidden="false" customHeight="false" outlineLevel="0" collapsed="false">
      <c r="A4" s="7"/>
      <c r="B4" s="38" t="s">
        <v>6</v>
      </c>
      <c r="C4" s="38" t="n">
        <f aca="false">SUM(C1:C3)</f>
        <v>6143.987165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2022-12-10T07:37:10Z</dcterms:created>
  <dc:creator>Unknown</dc:creator>
  <dc:description/>
  <dc:language>en-US</dc:language>
  <cp:lastModifiedBy/>
  <dcterms:modified xsi:type="dcterms:W3CDTF">2023-12-24T19:43:01Z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